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4052016" sheetId="1" r:id="rId1"/>
  </sheets>
  <definedNames>
    <definedName name="_xlnm.Print_Area" localSheetId="0">'04052016'!$A$1:$I$67</definedName>
  </definedNames>
  <calcPr fullCalcOnLoad="1"/>
</workbook>
</file>

<file path=xl/sharedStrings.xml><?xml version="1.0" encoding="utf-8"?>
<sst xmlns="http://schemas.openxmlformats.org/spreadsheetml/2006/main" count="169" uniqueCount="77">
  <si>
    <t>№ з/п</t>
  </si>
  <si>
    <t>Загальне найменування предмета закупівель</t>
  </si>
  <si>
    <t>Джерело фінансування</t>
  </si>
  <si>
    <t>Очікуваний строк здійснення закупівель</t>
  </si>
  <si>
    <t>Очікувана вартість предмета закупівель</t>
  </si>
  <si>
    <t>Процедура закупівлі</t>
  </si>
  <si>
    <t>Утримання установи - КТКВК 010116</t>
  </si>
  <si>
    <t>Кошти міського бюджету - загальний фонд</t>
  </si>
  <si>
    <t>не потребує</t>
  </si>
  <si>
    <t>Висвітлення в засобах масової інформації - КЕКВ 2240</t>
  </si>
  <si>
    <t>Придбання програмного забезпечення М.Е.Док - КЕКВ 2240</t>
  </si>
  <si>
    <t>Поштові відправлення - КЕКВ 2240</t>
  </si>
  <si>
    <t>Оплата теплопостачання - КЕКВ 2271</t>
  </si>
  <si>
    <t>Оплата водопостачання та водовідведення - КЕКВ 2272</t>
  </si>
  <si>
    <t>Оплата електроенергії - КЕКВ 2273</t>
  </si>
  <si>
    <t>Всього</t>
  </si>
  <si>
    <t>Поштові послуги (оренда поштової скриньки) - КЕКВ 2240</t>
  </si>
  <si>
    <t>Плата послуг зі страхування орендованого приміщення - КЕКВ 2240</t>
  </si>
  <si>
    <t xml:space="preserve">не потребує </t>
  </si>
  <si>
    <t xml:space="preserve">Додаток до річного плану закупівель </t>
  </si>
  <si>
    <t>Послуги банку по зарахуванню коштів на особові картки працівників - КЕКВ 2240</t>
  </si>
  <si>
    <t>Послуги зв’язку , телефонний зв'язок - КЕКВ 2240</t>
  </si>
  <si>
    <t>Послуги користування мережею Інтернет - КЕКВ 2240</t>
  </si>
  <si>
    <t>Інформаційні послуги (настройка мережі М.Е.Док ) - КЕКВ 2240</t>
  </si>
  <si>
    <t>Обслуговування та ремонт оргтехніки заправка картриджів  - КЕКВ 2240</t>
  </si>
  <si>
    <t>Послуги Кабінету замовника  (реєстрація та абонплата за користування веб-сайтом "Державні закупівлі") - КЕКВ 2240</t>
  </si>
  <si>
    <t>Оплата інших комунальних послуг (експлуатаційні витрати на орендовані приміщення) - КЕКВ 2240</t>
  </si>
  <si>
    <t>Програма "Профілактика злочинності та вдосконалення системи захисту конституційних прав і свобод громадян в місті Южноукраїнськ на 2011-2016 рр."  - КТКВК 061007</t>
  </si>
  <si>
    <t>Медикаменти - КЕКВ 2210</t>
  </si>
  <si>
    <t>Страхування життя рятувальників - КЕКВ 2240</t>
  </si>
  <si>
    <t>Курси спецпідготовки -КЕКВ 2282</t>
  </si>
  <si>
    <t>Міська цільова програма розвитку цивільного захисту міста Южноукраїнськ на 2014-2017 роки - КТКВК 210105</t>
  </si>
  <si>
    <t>Пряма лінія звязку на сірену- КЕКВ 2240</t>
  </si>
  <si>
    <t>Експлуатаційно-технічне обслуговування ситеми оповіщення міста - КЕКВ 2240</t>
  </si>
  <si>
    <r>
      <t xml:space="preserve">Голова комітету з конкурсних торгів    </t>
    </r>
    <r>
      <rPr>
        <b/>
        <u val="single"/>
        <sz val="10.5"/>
        <rFont val="Times New Roman"/>
        <family val="1"/>
      </rPr>
      <t>Слободянюк Д.В.</t>
    </r>
    <r>
      <rPr>
        <u val="single"/>
        <sz val="10.5"/>
        <rFont val="Times New Roman"/>
        <family val="1"/>
      </rPr>
      <t>____________</t>
    </r>
  </si>
  <si>
    <t>МП</t>
  </si>
  <si>
    <t>Послуги зв’язку , телефонний зв'язок АМТС - КЕКВ 2240</t>
  </si>
  <si>
    <t>Послуги спецзв`язку - КЕКВ 2240</t>
  </si>
  <si>
    <t>січень - грудень 2016</t>
  </si>
  <si>
    <t>на 2016 рік</t>
  </si>
  <si>
    <t>Послуги з перезарядки вогнегасників  - КЕКВ 2240</t>
  </si>
  <si>
    <t>Послуги з навчання по охороні праці _ КЕКВ 2240</t>
  </si>
  <si>
    <t>Послуги з навчання членів Комітету з конкурсних торгів _ КЕКВ 2240</t>
  </si>
  <si>
    <t>січень - червень 2016</t>
  </si>
  <si>
    <t>Малярні та штукатурні послуги (відкоси на встановлене вікно)- КЕКВ 2240</t>
  </si>
  <si>
    <t>Грошова винагорода членам громадського формування - КЕКВ 2240</t>
  </si>
  <si>
    <t>січень-грудень  2016</t>
  </si>
  <si>
    <t>травень 2016</t>
  </si>
  <si>
    <t>квітень 2016</t>
  </si>
  <si>
    <t>січень-лютий 2016</t>
  </si>
  <si>
    <t>квітень - грудень 2016</t>
  </si>
  <si>
    <t>січень-грудень 2016</t>
  </si>
  <si>
    <t>квітень-червень  2016</t>
  </si>
  <si>
    <t>березень  2016</t>
  </si>
  <si>
    <t>жовтень-грудень 2016</t>
  </si>
  <si>
    <t>Придбання канцтоварів - КЕКВ 2210</t>
  </si>
  <si>
    <t>Придбання папіру - КЕКВ 2210</t>
  </si>
  <si>
    <t>березень 2016</t>
  </si>
  <si>
    <t>Всьго по установі:</t>
  </si>
  <si>
    <t>Всього по  КЕКВ  2270:</t>
  </si>
  <si>
    <t>Всього по  КЕКВ  2240:</t>
  </si>
  <si>
    <t>Всього по  КЕКВ  2210:</t>
  </si>
  <si>
    <t>Всього по програмі:</t>
  </si>
  <si>
    <t>Господарські товари - КЕКВ 2210</t>
  </si>
  <si>
    <t>березень-грудень 2016</t>
  </si>
  <si>
    <t>Послуги зі страхування приміщення рятувального поста - КЕКВ 2240</t>
  </si>
  <si>
    <t>березень-травень 2016</t>
  </si>
  <si>
    <t>Послуги з заправки картриджів - КЕКВ 2240</t>
  </si>
  <si>
    <t>Послуги з дератизації приміщення рятувального поста - КЕКВ 2240</t>
  </si>
  <si>
    <t>травень-серпень  2016</t>
  </si>
  <si>
    <t>Придбання печаток та штампів</t>
  </si>
  <si>
    <t>Утримання "Рятувального поста" міста Южноукраїнськ  - КТКВК 210110</t>
  </si>
  <si>
    <t>(до кошторису на  2016 рік  станом на 01.06.2016)</t>
  </si>
  <si>
    <t>червень 2016</t>
  </si>
  <si>
    <t>Поточний ремонт кабельної лініі на міському пляжі</t>
  </si>
  <si>
    <t>Затверджений рішенням комітету з конкурсних торгів від 01.06.2016  № 7</t>
  </si>
  <si>
    <r>
      <t>Відповідальний секретар комітету з конкурсних торгів </t>
    </r>
    <r>
      <rPr>
        <b/>
        <u val="single"/>
        <sz val="10.5"/>
        <rFont val="Times New Roman"/>
        <family val="1"/>
      </rPr>
      <t>Єфанов В.А.</t>
    </r>
    <r>
      <rPr>
        <u val="single"/>
        <sz val="10.5"/>
        <rFont val="Times New Roman"/>
        <family val="1"/>
      </rPr>
      <t>___________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</si>
</sst>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0.5"/>
      <name val="Times New Roman"/>
      <family val="1"/>
    </font>
    <font>
      <sz val="10"/>
      <name val="Times New Roman"/>
      <family val="1"/>
    </font>
    <font>
      <u val="single"/>
      <sz val="10.5"/>
      <name val="Times New Roman"/>
      <family val="1"/>
    </font>
    <font>
      <b/>
      <u val="single"/>
      <sz val="10.5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15" borderId="7" applyNumberFormat="0" applyAlignment="0" applyProtection="0"/>
    <xf numFmtId="0" fontId="12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7" borderId="0" applyNumberFormat="0" applyBorder="0" applyAlignment="0" applyProtection="0"/>
  </cellStyleXfs>
  <cellXfs count="103">
    <xf numFmtId="0" fontId="0" fillId="0" borderId="0" xfId="0" applyAlignment="1">
      <alignment/>
    </xf>
    <xf numFmtId="1" fontId="3" fillId="0" borderId="10" xfId="0" applyNumberFormat="1" applyFont="1" applyFill="1" applyBorder="1" applyAlignment="1">
      <alignment horizontal="center" vertical="top" wrapText="1"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justify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justify" wrapText="1"/>
    </xf>
    <xf numFmtId="2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justify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justify"/>
    </xf>
    <xf numFmtId="2" fontId="3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justify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justify"/>
    </xf>
    <xf numFmtId="0" fontId="6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justify" vertical="center" wrapText="1"/>
    </xf>
    <xf numFmtId="2" fontId="9" fillId="0" borderId="0" xfId="0" applyNumberFormat="1" applyFont="1" applyFill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0" fillId="0" borderId="12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justify"/>
    </xf>
    <xf numFmtId="0" fontId="4" fillId="0" borderId="0" xfId="0" applyFont="1" applyFill="1" applyAlignment="1">
      <alignment horizontal="left" vertical="top" wrapText="1"/>
    </xf>
    <xf numFmtId="0" fontId="6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6" fillId="0" borderId="10" xfId="0" applyFont="1" applyFill="1" applyBorder="1" applyAlignment="1">
      <alignment horizontal="justify"/>
    </xf>
    <xf numFmtId="0" fontId="3" fillId="0" borderId="11" xfId="0" applyFont="1" applyFill="1" applyBorder="1" applyAlignment="1">
      <alignment horizontal="justify" wrapText="1"/>
    </xf>
    <xf numFmtId="0" fontId="3" fillId="0" borderId="12" xfId="0" applyFont="1" applyFill="1" applyBorder="1" applyAlignment="1">
      <alignment horizontal="justify" wrapText="1"/>
    </xf>
    <xf numFmtId="0" fontId="3" fillId="0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0" xfId="0" applyFont="1" applyFill="1" applyBorder="1" applyAlignment="1">
      <alignment horizontal="justify"/>
    </xf>
    <xf numFmtId="0" fontId="6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justify"/>
    </xf>
    <xf numFmtId="0" fontId="0" fillId="0" borderId="12" xfId="0" applyFont="1" applyBorder="1" applyAlignment="1">
      <alignment horizontal="justify"/>
    </xf>
    <xf numFmtId="0" fontId="0" fillId="0" borderId="12" xfId="0" applyBorder="1" applyAlignment="1">
      <alignment horizontal="justify"/>
    </xf>
    <xf numFmtId="49" fontId="3" fillId="0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justify" vertical="center" wrapText="1"/>
    </xf>
    <xf numFmtId="0" fontId="10" fillId="0" borderId="12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49" fontId="3" fillId="0" borderId="11" xfId="0" applyNumberFormat="1" applyFont="1" applyFill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/>
    </xf>
    <xf numFmtId="49" fontId="0" fillId="0" borderId="12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justify" vertical="center" wrapText="1"/>
    </xf>
    <xf numFmtId="0" fontId="0" fillId="0" borderId="12" xfId="0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0" fillId="0" borderId="12" xfId="0" applyBorder="1" applyAlignment="1">
      <alignment horizontal="left"/>
    </xf>
    <xf numFmtId="0" fontId="0" fillId="0" borderId="12" xfId="0" applyFont="1" applyBorder="1" applyAlignment="1">
      <alignment horizontal="justify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8"/>
  <sheetViews>
    <sheetView tabSelected="1" zoomScalePageLayoutView="0" workbookViewId="0" topLeftCell="B1">
      <selection activeCell="G80" sqref="G80"/>
    </sheetView>
  </sheetViews>
  <sheetFormatPr defaultColWidth="9.140625" defaultRowHeight="12.75"/>
  <cols>
    <col min="1" max="1" width="0" style="3" hidden="1" customWidth="1"/>
    <col min="2" max="2" width="5.7109375" style="3" customWidth="1"/>
    <col min="3" max="3" width="23.7109375" style="3" customWidth="1"/>
    <col min="4" max="4" width="36.28125" style="3" customWidth="1"/>
    <col min="5" max="5" width="26.140625" style="5" customWidth="1"/>
    <col min="6" max="6" width="9.28125" style="3" customWidth="1"/>
    <col min="7" max="7" width="14.7109375" style="3" customWidth="1"/>
    <col min="8" max="8" width="11.8515625" style="2" customWidth="1"/>
    <col min="9" max="9" width="20.28125" style="3" customWidth="1"/>
    <col min="10" max="10" width="12.140625" style="3" customWidth="1"/>
    <col min="11" max="16384" width="9.140625" style="3" customWidth="1"/>
  </cols>
  <sheetData>
    <row r="1" spans="2:9" ht="13.5" customHeight="1">
      <c r="B1" s="40" t="s">
        <v>19</v>
      </c>
      <c r="C1" s="40"/>
      <c r="D1" s="40"/>
      <c r="E1" s="40"/>
      <c r="F1" s="40"/>
      <c r="G1" s="40"/>
      <c r="H1" s="40"/>
      <c r="I1" s="40"/>
    </row>
    <row r="2" spans="2:9" ht="13.5" customHeight="1">
      <c r="B2" s="40" t="s">
        <v>39</v>
      </c>
      <c r="C2" s="40"/>
      <c r="D2" s="40"/>
      <c r="E2" s="40"/>
      <c r="F2" s="40"/>
      <c r="G2" s="40"/>
      <c r="H2" s="40"/>
      <c r="I2" s="40"/>
    </row>
    <row r="3" spans="2:9" ht="12.75">
      <c r="B3" s="41" t="s">
        <v>72</v>
      </c>
      <c r="C3" s="41"/>
      <c r="D3" s="41"/>
      <c r="E3" s="41"/>
      <c r="F3" s="41"/>
      <c r="G3" s="41"/>
      <c r="H3" s="41"/>
      <c r="I3" s="41"/>
    </row>
    <row r="4" spans="2:9" ht="51">
      <c r="B4" s="10" t="s">
        <v>0</v>
      </c>
      <c r="C4" s="42" t="s">
        <v>1</v>
      </c>
      <c r="D4" s="42"/>
      <c r="E4" s="19" t="s">
        <v>2</v>
      </c>
      <c r="F4" s="43" t="s">
        <v>3</v>
      </c>
      <c r="G4" s="43"/>
      <c r="H4" s="11" t="s">
        <v>4</v>
      </c>
      <c r="I4" s="4" t="s">
        <v>5</v>
      </c>
    </row>
    <row r="5" spans="2:9" ht="12.75">
      <c r="B5" s="4">
        <v>1</v>
      </c>
      <c r="C5" s="80">
        <v>2</v>
      </c>
      <c r="D5" s="80"/>
      <c r="E5" s="4">
        <v>3</v>
      </c>
      <c r="F5" s="80">
        <v>4</v>
      </c>
      <c r="G5" s="80"/>
      <c r="H5" s="1">
        <v>5</v>
      </c>
      <c r="I5" s="4">
        <v>6</v>
      </c>
    </row>
    <row r="6" spans="2:9" ht="12.75">
      <c r="B6" s="62" t="s">
        <v>6</v>
      </c>
      <c r="C6" s="62"/>
      <c r="D6" s="62"/>
      <c r="E6" s="62"/>
      <c r="F6" s="62"/>
      <c r="G6" s="62"/>
      <c r="H6" s="62"/>
      <c r="I6" s="62"/>
    </row>
    <row r="7" spans="2:10" ht="15.75">
      <c r="B7" s="21"/>
      <c r="C7" s="44" t="s">
        <v>58</v>
      </c>
      <c r="D7" s="45"/>
      <c r="E7" s="21"/>
      <c r="F7" s="72"/>
      <c r="G7" s="60"/>
      <c r="H7" s="18">
        <f>H13+H8+H31</f>
        <v>111500</v>
      </c>
      <c r="I7" s="21"/>
      <c r="J7" s="2"/>
    </row>
    <row r="8" spans="2:10" ht="14.25">
      <c r="B8" s="21"/>
      <c r="C8" s="47" t="s">
        <v>61</v>
      </c>
      <c r="D8" s="48"/>
      <c r="E8" s="21"/>
      <c r="F8" s="72"/>
      <c r="G8" s="60"/>
      <c r="H8" s="18">
        <f>H10+H11+H9</f>
        <v>5500</v>
      </c>
      <c r="I8" s="21"/>
      <c r="J8" s="2"/>
    </row>
    <row r="9" spans="2:10" ht="25.5">
      <c r="B9" s="12">
        <v>1</v>
      </c>
      <c r="C9" s="76" t="s">
        <v>70</v>
      </c>
      <c r="D9" s="77"/>
      <c r="E9" s="13" t="s">
        <v>7</v>
      </c>
      <c r="F9" s="66" t="s">
        <v>69</v>
      </c>
      <c r="G9" s="46"/>
      <c r="H9" s="23">
        <v>1000</v>
      </c>
      <c r="I9" s="20" t="s">
        <v>8</v>
      </c>
      <c r="J9" s="2"/>
    </row>
    <row r="10" spans="2:9" ht="25.5">
      <c r="B10" s="12">
        <v>2</v>
      </c>
      <c r="C10" s="76" t="s">
        <v>55</v>
      </c>
      <c r="D10" s="81"/>
      <c r="E10" s="13" t="s">
        <v>7</v>
      </c>
      <c r="F10" s="78" t="s">
        <v>57</v>
      </c>
      <c r="G10" s="82"/>
      <c r="H10" s="23">
        <v>320</v>
      </c>
      <c r="I10" s="20" t="s">
        <v>8</v>
      </c>
    </row>
    <row r="11" spans="2:9" ht="25.5">
      <c r="B11" s="12">
        <v>3</v>
      </c>
      <c r="C11" s="76" t="s">
        <v>56</v>
      </c>
      <c r="D11" s="89"/>
      <c r="E11" s="13" t="s">
        <v>7</v>
      </c>
      <c r="F11" s="78" t="s">
        <v>57</v>
      </c>
      <c r="G11" s="79"/>
      <c r="H11" s="23">
        <v>4180</v>
      </c>
      <c r="I11" s="20" t="s">
        <v>8</v>
      </c>
    </row>
    <row r="12" spans="2:9" ht="12.75">
      <c r="B12" s="12"/>
      <c r="C12" s="59"/>
      <c r="D12" s="60"/>
      <c r="E12" s="13"/>
      <c r="F12" s="59"/>
      <c r="G12" s="60"/>
      <c r="H12" s="12"/>
      <c r="I12" s="12"/>
    </row>
    <row r="13" spans="2:10" ht="14.25">
      <c r="B13" s="12"/>
      <c r="C13" s="47" t="s">
        <v>60</v>
      </c>
      <c r="D13" s="48"/>
      <c r="E13" s="21"/>
      <c r="F13" s="72"/>
      <c r="G13" s="73"/>
      <c r="H13" s="18">
        <f>H14+H15+H16+H17+H18+H19+H20+H21+H22+H23+H24+H25+H26+H27+H28+H29+H30</f>
        <v>80500</v>
      </c>
      <c r="I13" s="21"/>
      <c r="J13" s="2"/>
    </row>
    <row r="14" spans="2:9" ht="25.5">
      <c r="B14" s="12">
        <v>4</v>
      </c>
      <c r="C14" s="63" t="s">
        <v>20</v>
      </c>
      <c r="D14" s="64"/>
      <c r="E14" s="13" t="s">
        <v>7</v>
      </c>
      <c r="F14" s="66" t="s">
        <v>46</v>
      </c>
      <c r="G14" s="46"/>
      <c r="H14" s="24">
        <v>800</v>
      </c>
      <c r="I14" s="20" t="s">
        <v>8</v>
      </c>
    </row>
    <row r="15" spans="2:9" ht="25.5">
      <c r="B15" s="12">
        <v>5</v>
      </c>
      <c r="C15" s="61" t="s">
        <v>17</v>
      </c>
      <c r="D15" s="61"/>
      <c r="E15" s="13" t="s">
        <v>7</v>
      </c>
      <c r="F15" s="66" t="s">
        <v>47</v>
      </c>
      <c r="G15" s="46"/>
      <c r="H15" s="24">
        <v>650</v>
      </c>
      <c r="I15" s="20" t="s">
        <v>8</v>
      </c>
    </row>
    <row r="16" spans="2:9" ht="25.5">
      <c r="B16" s="12">
        <v>6</v>
      </c>
      <c r="C16" s="61" t="s">
        <v>9</v>
      </c>
      <c r="D16" s="61"/>
      <c r="E16" s="13" t="s">
        <v>7</v>
      </c>
      <c r="F16" s="70" t="s">
        <v>38</v>
      </c>
      <c r="G16" s="70"/>
      <c r="H16" s="24">
        <v>1000</v>
      </c>
      <c r="I16" s="20" t="s">
        <v>8</v>
      </c>
    </row>
    <row r="17" spans="2:9" ht="25.5">
      <c r="B17" s="12">
        <v>7</v>
      </c>
      <c r="C17" s="63" t="s">
        <v>40</v>
      </c>
      <c r="D17" s="50"/>
      <c r="E17" s="13" t="s">
        <v>7</v>
      </c>
      <c r="F17" s="66" t="s">
        <v>48</v>
      </c>
      <c r="G17" s="69"/>
      <c r="H17" s="24">
        <v>1250</v>
      </c>
      <c r="I17" s="20" t="s">
        <v>8</v>
      </c>
    </row>
    <row r="18" spans="2:9" ht="25.5">
      <c r="B18" s="12">
        <v>8</v>
      </c>
      <c r="C18" s="61" t="s">
        <v>10</v>
      </c>
      <c r="D18" s="61"/>
      <c r="E18" s="13" t="s">
        <v>7</v>
      </c>
      <c r="F18" s="87" t="s">
        <v>46</v>
      </c>
      <c r="G18" s="87"/>
      <c r="H18" s="24">
        <v>1500</v>
      </c>
      <c r="I18" s="20" t="s">
        <v>8</v>
      </c>
    </row>
    <row r="19" spans="2:9" ht="25.5">
      <c r="B19" s="12">
        <v>9</v>
      </c>
      <c r="C19" s="63" t="s">
        <v>23</v>
      </c>
      <c r="D19" s="50"/>
      <c r="E19" s="13" t="s">
        <v>7</v>
      </c>
      <c r="F19" s="66" t="s">
        <v>46</v>
      </c>
      <c r="G19" s="69"/>
      <c r="H19" s="24">
        <f>300+3000+2000</f>
        <v>5300</v>
      </c>
      <c r="I19" s="20" t="s">
        <v>8</v>
      </c>
    </row>
    <row r="20" spans="2:9" ht="25.5">
      <c r="B20" s="12">
        <v>10</v>
      </c>
      <c r="C20" s="61" t="s">
        <v>24</v>
      </c>
      <c r="D20" s="61"/>
      <c r="E20" s="13" t="s">
        <v>7</v>
      </c>
      <c r="F20" s="70" t="s">
        <v>38</v>
      </c>
      <c r="G20" s="70"/>
      <c r="H20" s="24">
        <f>2500+4000+3000</f>
        <v>9500</v>
      </c>
      <c r="I20" s="20" t="s">
        <v>8</v>
      </c>
    </row>
    <row r="21" spans="2:9" ht="25.5">
      <c r="B21" s="12">
        <v>11</v>
      </c>
      <c r="C21" s="61" t="s">
        <v>25</v>
      </c>
      <c r="D21" s="61"/>
      <c r="E21" s="13" t="s">
        <v>7</v>
      </c>
      <c r="F21" s="70" t="s">
        <v>38</v>
      </c>
      <c r="G21" s="70"/>
      <c r="H21" s="24">
        <v>1200</v>
      </c>
      <c r="I21" s="20" t="s">
        <v>8</v>
      </c>
    </row>
    <row r="22" spans="2:9" ht="25.5">
      <c r="B22" s="12">
        <v>12</v>
      </c>
      <c r="C22" s="61" t="s">
        <v>36</v>
      </c>
      <c r="D22" s="61"/>
      <c r="E22" s="13" t="s">
        <v>7</v>
      </c>
      <c r="F22" s="70" t="s">
        <v>38</v>
      </c>
      <c r="G22" s="70"/>
      <c r="H22" s="24">
        <f>4800+2000</f>
        <v>6800</v>
      </c>
      <c r="I22" s="20" t="s">
        <v>8</v>
      </c>
    </row>
    <row r="23" spans="2:9" ht="25.5">
      <c r="B23" s="12">
        <v>13</v>
      </c>
      <c r="C23" s="63" t="s">
        <v>37</v>
      </c>
      <c r="D23" s="50"/>
      <c r="E23" s="13" t="s">
        <v>7</v>
      </c>
      <c r="F23" s="70" t="s">
        <v>38</v>
      </c>
      <c r="G23" s="70"/>
      <c r="H23" s="24">
        <v>500</v>
      </c>
      <c r="I23" s="20" t="s">
        <v>8</v>
      </c>
    </row>
    <row r="24" spans="2:9" ht="25.5">
      <c r="B24" s="12">
        <v>14</v>
      </c>
      <c r="C24" s="61" t="s">
        <v>22</v>
      </c>
      <c r="D24" s="61"/>
      <c r="E24" s="13" t="s">
        <v>7</v>
      </c>
      <c r="F24" s="70" t="s">
        <v>38</v>
      </c>
      <c r="G24" s="70"/>
      <c r="H24" s="24">
        <v>3600</v>
      </c>
      <c r="I24" s="20" t="s">
        <v>8</v>
      </c>
    </row>
    <row r="25" spans="2:9" ht="25.5">
      <c r="B25" s="12">
        <v>15</v>
      </c>
      <c r="C25" s="61" t="s">
        <v>11</v>
      </c>
      <c r="D25" s="61"/>
      <c r="E25" s="13" t="s">
        <v>7</v>
      </c>
      <c r="F25" s="70" t="s">
        <v>38</v>
      </c>
      <c r="G25" s="70"/>
      <c r="H25" s="24">
        <f>300+500</f>
        <v>800</v>
      </c>
      <c r="I25" s="20" t="s">
        <v>8</v>
      </c>
    </row>
    <row r="26" spans="2:10" ht="25.5">
      <c r="B26" s="12">
        <f>B25+1</f>
        <v>16</v>
      </c>
      <c r="C26" s="61" t="s">
        <v>16</v>
      </c>
      <c r="D26" s="61"/>
      <c r="E26" s="13" t="s">
        <v>7</v>
      </c>
      <c r="F26" s="87" t="s">
        <v>49</v>
      </c>
      <c r="G26" s="87"/>
      <c r="H26" s="24">
        <v>800</v>
      </c>
      <c r="I26" s="20" t="s">
        <v>8</v>
      </c>
      <c r="J26" s="2"/>
    </row>
    <row r="27" spans="2:10" ht="25.5">
      <c r="B27" s="12">
        <f>B26+1</f>
        <v>17</v>
      </c>
      <c r="C27" s="61" t="s">
        <v>26</v>
      </c>
      <c r="D27" s="61"/>
      <c r="E27" s="13" t="s">
        <v>7</v>
      </c>
      <c r="F27" s="87" t="s">
        <v>46</v>
      </c>
      <c r="G27" s="87"/>
      <c r="H27" s="24">
        <f>37000+1700</f>
        <v>38700</v>
      </c>
      <c r="I27" s="20" t="s">
        <v>8</v>
      </c>
      <c r="J27" s="2"/>
    </row>
    <row r="28" spans="2:10" ht="25.5">
      <c r="B28" s="12">
        <v>18</v>
      </c>
      <c r="C28" s="63" t="s">
        <v>41</v>
      </c>
      <c r="D28" s="90"/>
      <c r="E28" s="13" t="s">
        <v>7</v>
      </c>
      <c r="F28" s="70" t="s">
        <v>38</v>
      </c>
      <c r="G28" s="70"/>
      <c r="H28" s="24">
        <v>600</v>
      </c>
      <c r="I28" s="20" t="s">
        <v>8</v>
      </c>
      <c r="J28" s="2"/>
    </row>
    <row r="29" spans="2:10" ht="25.5">
      <c r="B29" s="12">
        <v>19</v>
      </c>
      <c r="C29" s="63" t="s">
        <v>42</v>
      </c>
      <c r="D29" s="90"/>
      <c r="E29" s="13" t="s">
        <v>7</v>
      </c>
      <c r="F29" s="70" t="s">
        <v>50</v>
      </c>
      <c r="G29" s="70"/>
      <c r="H29" s="24">
        <v>6000</v>
      </c>
      <c r="I29" s="20" t="s">
        <v>8</v>
      </c>
      <c r="J29" s="2"/>
    </row>
    <row r="30" spans="2:10" ht="25.5">
      <c r="B30" s="12">
        <v>20</v>
      </c>
      <c r="C30" s="63" t="s">
        <v>44</v>
      </c>
      <c r="D30" s="50"/>
      <c r="E30" s="13" t="s">
        <v>7</v>
      </c>
      <c r="F30" s="70" t="s">
        <v>43</v>
      </c>
      <c r="G30" s="70"/>
      <c r="H30" s="24">
        <f>1200+300</f>
        <v>1500</v>
      </c>
      <c r="I30" s="20" t="s">
        <v>8</v>
      </c>
      <c r="J30" s="2"/>
    </row>
    <row r="31" spans="2:10" ht="14.25">
      <c r="B31" s="12"/>
      <c r="C31" s="47" t="s">
        <v>59</v>
      </c>
      <c r="D31" s="48"/>
      <c r="E31" s="13"/>
      <c r="F31" s="49"/>
      <c r="G31" s="99"/>
      <c r="H31" s="39">
        <f>H32+H33+H34</f>
        <v>25500</v>
      </c>
      <c r="I31" s="20"/>
      <c r="J31" s="2"/>
    </row>
    <row r="32" spans="2:9" ht="25.5">
      <c r="B32" s="12">
        <v>21</v>
      </c>
      <c r="C32" s="61" t="s">
        <v>12</v>
      </c>
      <c r="D32" s="61"/>
      <c r="E32" s="13" t="s">
        <v>7</v>
      </c>
      <c r="F32" s="70" t="s">
        <v>38</v>
      </c>
      <c r="G32" s="70"/>
      <c r="H32" s="24">
        <v>10000</v>
      </c>
      <c r="I32" s="20" t="s">
        <v>8</v>
      </c>
    </row>
    <row r="33" spans="2:9" ht="25.5">
      <c r="B33" s="12">
        <v>22</v>
      </c>
      <c r="C33" s="61" t="s">
        <v>13</v>
      </c>
      <c r="D33" s="61"/>
      <c r="E33" s="13" t="s">
        <v>7</v>
      </c>
      <c r="F33" s="70" t="s">
        <v>38</v>
      </c>
      <c r="G33" s="70"/>
      <c r="H33" s="24">
        <v>500</v>
      </c>
      <c r="I33" s="20" t="s">
        <v>8</v>
      </c>
    </row>
    <row r="34" spans="2:12" ht="25.5">
      <c r="B34" s="12">
        <v>23</v>
      </c>
      <c r="C34" s="61" t="s">
        <v>14</v>
      </c>
      <c r="D34" s="61"/>
      <c r="E34" s="13" t="s">
        <v>7</v>
      </c>
      <c r="F34" s="70" t="s">
        <v>38</v>
      </c>
      <c r="G34" s="70"/>
      <c r="H34" s="24">
        <v>15000</v>
      </c>
      <c r="I34" s="20" t="s">
        <v>8</v>
      </c>
      <c r="J34" s="2"/>
      <c r="L34" s="2"/>
    </row>
    <row r="35" spans="2:10" ht="13.5">
      <c r="B35" s="12"/>
      <c r="C35" s="54"/>
      <c r="D35" s="54"/>
      <c r="E35" s="13"/>
      <c r="F35" s="100"/>
      <c r="G35" s="100"/>
      <c r="H35" s="9"/>
      <c r="I35" s="14"/>
      <c r="J35" s="38"/>
    </row>
    <row r="36" spans="2:10" ht="12.75">
      <c r="B36" s="94" t="s">
        <v>27</v>
      </c>
      <c r="C36" s="95"/>
      <c r="D36" s="95"/>
      <c r="E36" s="95"/>
      <c r="F36" s="95"/>
      <c r="G36" s="95"/>
      <c r="H36" s="95"/>
      <c r="I36" s="95"/>
      <c r="J36" s="2"/>
    </row>
    <row r="37" spans="2:12" ht="14.25">
      <c r="B37" s="22"/>
      <c r="C37" s="74" t="s">
        <v>62</v>
      </c>
      <c r="D37" s="75"/>
      <c r="E37" s="35"/>
      <c r="F37" s="101"/>
      <c r="G37" s="102"/>
      <c r="H37" s="27">
        <f>SUM(H38:H38)</f>
        <v>10000</v>
      </c>
      <c r="I37" s="35"/>
      <c r="J37" s="38"/>
      <c r="L37" s="2"/>
    </row>
    <row r="38" spans="2:10" ht="35.25" customHeight="1">
      <c r="B38" s="12">
        <v>1</v>
      </c>
      <c r="C38" s="88" t="s">
        <v>45</v>
      </c>
      <c r="D38" s="88"/>
      <c r="E38" s="13" t="s">
        <v>7</v>
      </c>
      <c r="F38" s="70" t="s">
        <v>54</v>
      </c>
      <c r="G38" s="70"/>
      <c r="H38" s="24">
        <v>10000</v>
      </c>
      <c r="I38" s="19" t="s">
        <v>18</v>
      </c>
      <c r="J38" s="2"/>
    </row>
    <row r="39" spans="2:9" ht="13.5" customHeight="1">
      <c r="B39" s="12"/>
      <c r="C39" s="92"/>
      <c r="D39" s="93"/>
      <c r="E39" s="8"/>
      <c r="F39" s="49"/>
      <c r="G39" s="99"/>
      <c r="H39" s="24"/>
      <c r="I39" s="20"/>
    </row>
    <row r="40" spans="2:10" ht="28.5" customHeight="1">
      <c r="B40" s="96" t="s">
        <v>71</v>
      </c>
      <c r="C40" s="97"/>
      <c r="D40" s="97"/>
      <c r="E40" s="97"/>
      <c r="F40" s="97"/>
      <c r="G40" s="97"/>
      <c r="H40" s="97"/>
      <c r="I40" s="98"/>
      <c r="J40" s="2"/>
    </row>
    <row r="41" spans="2:10" ht="24" customHeight="1">
      <c r="B41" s="25"/>
      <c r="C41" s="74" t="s">
        <v>62</v>
      </c>
      <c r="D41" s="75"/>
      <c r="E41" s="36"/>
      <c r="F41" s="85"/>
      <c r="G41" s="86"/>
      <c r="H41" s="28">
        <f>SUM(H42:H52)</f>
        <v>26750</v>
      </c>
      <c r="I41" s="37"/>
      <c r="J41" s="38"/>
    </row>
    <row r="42" spans="2:10" ht="31.5" customHeight="1">
      <c r="B42" s="19">
        <v>1</v>
      </c>
      <c r="C42" s="83" t="s">
        <v>28</v>
      </c>
      <c r="D42" s="83"/>
      <c r="E42" s="13" t="s">
        <v>7</v>
      </c>
      <c r="F42" s="84" t="s">
        <v>48</v>
      </c>
      <c r="G42" s="84"/>
      <c r="H42" s="26">
        <v>600</v>
      </c>
      <c r="I42" s="19" t="s">
        <v>18</v>
      </c>
      <c r="J42" s="2"/>
    </row>
    <row r="43" spans="2:10" ht="12.75" hidden="1">
      <c r="B43" s="12"/>
      <c r="C43" s="61"/>
      <c r="D43" s="61"/>
      <c r="E43" s="13"/>
      <c r="F43" s="91"/>
      <c r="G43" s="91"/>
      <c r="H43" s="9"/>
      <c r="I43" s="14"/>
      <c r="J43" s="2"/>
    </row>
    <row r="44" spans="2:10" ht="25.5">
      <c r="B44" s="12">
        <v>2</v>
      </c>
      <c r="C44" s="57" t="s">
        <v>63</v>
      </c>
      <c r="D44" s="58"/>
      <c r="E44" s="13" t="s">
        <v>7</v>
      </c>
      <c r="F44" s="59" t="s">
        <v>64</v>
      </c>
      <c r="G44" s="60"/>
      <c r="H44" s="23">
        <f>300+1600</f>
        <v>1900</v>
      </c>
      <c r="I44" s="19" t="s">
        <v>18</v>
      </c>
      <c r="J44" s="2"/>
    </row>
    <row r="45" spans="2:10" ht="25.5">
      <c r="B45" s="12">
        <v>3</v>
      </c>
      <c r="C45" s="61" t="s">
        <v>21</v>
      </c>
      <c r="D45" s="61"/>
      <c r="E45" s="13" t="s">
        <v>7</v>
      </c>
      <c r="F45" s="49" t="s">
        <v>51</v>
      </c>
      <c r="G45" s="46"/>
      <c r="H45" s="23">
        <f>380+320</f>
        <v>700</v>
      </c>
      <c r="I45" s="12" t="s">
        <v>8</v>
      </c>
      <c r="J45" s="2"/>
    </row>
    <row r="46" spans="2:10" ht="25.5">
      <c r="B46" s="12">
        <v>4</v>
      </c>
      <c r="C46" s="63" t="s">
        <v>29</v>
      </c>
      <c r="D46" s="64"/>
      <c r="E46" s="13" t="s">
        <v>7</v>
      </c>
      <c r="F46" s="66" t="s">
        <v>52</v>
      </c>
      <c r="G46" s="68"/>
      <c r="H46" s="23">
        <f>860+340</f>
        <v>1200</v>
      </c>
      <c r="I46" s="12" t="s">
        <v>8</v>
      </c>
      <c r="J46" s="2"/>
    </row>
    <row r="47" spans="2:10" ht="25.5">
      <c r="B47" s="12">
        <v>5</v>
      </c>
      <c r="C47" s="63" t="s">
        <v>65</v>
      </c>
      <c r="D47" s="65"/>
      <c r="E47" s="13" t="s">
        <v>7</v>
      </c>
      <c r="F47" s="66" t="s">
        <v>66</v>
      </c>
      <c r="G47" s="67"/>
      <c r="H47" s="23">
        <v>200</v>
      </c>
      <c r="I47" s="12" t="s">
        <v>8</v>
      </c>
      <c r="J47" s="2"/>
    </row>
    <row r="48" spans="2:10" ht="25.5">
      <c r="B48" s="12">
        <v>6</v>
      </c>
      <c r="C48" s="63" t="s">
        <v>67</v>
      </c>
      <c r="D48" s="65"/>
      <c r="E48" s="13" t="s">
        <v>7</v>
      </c>
      <c r="F48" s="66" t="s">
        <v>64</v>
      </c>
      <c r="G48" s="67"/>
      <c r="H48" s="23">
        <v>540</v>
      </c>
      <c r="I48" s="12" t="s">
        <v>8</v>
      </c>
      <c r="J48" s="2"/>
    </row>
    <row r="49" spans="2:10" ht="25.5">
      <c r="B49" s="12">
        <v>7</v>
      </c>
      <c r="C49" s="63" t="s">
        <v>74</v>
      </c>
      <c r="D49" s="65"/>
      <c r="E49" s="13" t="s">
        <v>7</v>
      </c>
      <c r="F49" s="66" t="s">
        <v>73</v>
      </c>
      <c r="G49" s="67"/>
      <c r="H49" s="23">
        <v>3450</v>
      </c>
      <c r="I49" s="12" t="s">
        <v>8</v>
      </c>
      <c r="J49" s="2"/>
    </row>
    <row r="50" spans="2:10" ht="25.5">
      <c r="B50" s="12">
        <v>8</v>
      </c>
      <c r="C50" s="63" t="s">
        <v>68</v>
      </c>
      <c r="D50" s="65"/>
      <c r="E50" s="13" t="s">
        <v>7</v>
      </c>
      <c r="F50" s="66" t="s">
        <v>66</v>
      </c>
      <c r="G50" s="67"/>
      <c r="H50" s="23">
        <v>300</v>
      </c>
      <c r="I50" s="12" t="s">
        <v>8</v>
      </c>
      <c r="J50" s="2"/>
    </row>
    <row r="51" spans="2:10" ht="25.5">
      <c r="B51" s="12">
        <v>9</v>
      </c>
      <c r="C51" s="63" t="s">
        <v>14</v>
      </c>
      <c r="D51" s="50"/>
      <c r="E51" s="13" t="s">
        <v>7</v>
      </c>
      <c r="F51" s="66" t="s">
        <v>51</v>
      </c>
      <c r="G51" s="69"/>
      <c r="H51" s="23">
        <v>14500</v>
      </c>
      <c r="I51" s="12" t="s">
        <v>8</v>
      </c>
      <c r="J51" s="2"/>
    </row>
    <row r="52" spans="2:10" ht="25.5">
      <c r="B52" s="12">
        <v>10</v>
      </c>
      <c r="C52" s="63" t="s">
        <v>30</v>
      </c>
      <c r="D52" s="64"/>
      <c r="E52" s="13" t="s">
        <v>7</v>
      </c>
      <c r="F52" s="66" t="s">
        <v>53</v>
      </c>
      <c r="G52" s="68"/>
      <c r="H52" s="23">
        <v>3360</v>
      </c>
      <c r="I52" s="12" t="s">
        <v>8</v>
      </c>
      <c r="J52" s="2"/>
    </row>
    <row r="53" spans="2:10" ht="12.75">
      <c r="B53" s="12"/>
      <c r="C53" s="57"/>
      <c r="D53" s="58"/>
      <c r="E53" s="13"/>
      <c r="F53" s="66"/>
      <c r="G53" s="69"/>
      <c r="H53" s="9"/>
      <c r="I53" s="14"/>
      <c r="J53" s="2"/>
    </row>
    <row r="54" spans="2:10" ht="12.75">
      <c r="B54" s="62" t="s">
        <v>31</v>
      </c>
      <c r="C54" s="62"/>
      <c r="D54" s="62"/>
      <c r="E54" s="62"/>
      <c r="F54" s="62"/>
      <c r="G54" s="62"/>
      <c r="H54" s="62"/>
      <c r="I54" s="62"/>
      <c r="J54" s="2"/>
    </row>
    <row r="55" spans="2:10" ht="14.25">
      <c r="B55" s="21"/>
      <c r="C55" s="74" t="s">
        <v>62</v>
      </c>
      <c r="D55" s="75"/>
      <c r="E55" s="21"/>
      <c r="F55" s="72"/>
      <c r="G55" s="73"/>
      <c r="H55" s="18">
        <f>SUM(H56:H57)</f>
        <v>30000</v>
      </c>
      <c r="I55" s="21"/>
      <c r="J55" s="38"/>
    </row>
    <row r="56" spans="2:9" ht="25.5">
      <c r="B56" s="12">
        <v>1</v>
      </c>
      <c r="C56" s="71" t="s">
        <v>32</v>
      </c>
      <c r="D56" s="71"/>
      <c r="E56" s="13" t="s">
        <v>7</v>
      </c>
      <c r="F56" s="70" t="s">
        <v>38</v>
      </c>
      <c r="G56" s="70"/>
      <c r="H56" s="24">
        <v>120</v>
      </c>
      <c r="I56" s="20" t="s">
        <v>8</v>
      </c>
    </row>
    <row r="57" spans="2:9" ht="25.5">
      <c r="B57" s="12">
        <v>2</v>
      </c>
      <c r="C57" s="53" t="s">
        <v>33</v>
      </c>
      <c r="D57" s="53"/>
      <c r="E57" s="13" t="s">
        <v>7</v>
      </c>
      <c r="F57" s="70" t="s">
        <v>38</v>
      </c>
      <c r="G57" s="70"/>
      <c r="H57" s="24">
        <v>29880</v>
      </c>
      <c r="I57" s="20" t="s">
        <v>8</v>
      </c>
    </row>
    <row r="58" spans="2:9" ht="12.75">
      <c r="B58" s="12"/>
      <c r="C58" s="53"/>
      <c r="D58" s="53"/>
      <c r="E58" s="15"/>
      <c r="F58" s="54"/>
      <c r="G58" s="54"/>
      <c r="H58" s="17"/>
      <c r="I58" s="15"/>
    </row>
    <row r="59" spans="2:10" ht="12.75">
      <c r="B59" s="12"/>
      <c r="C59" s="56" t="s">
        <v>15</v>
      </c>
      <c r="D59" s="56"/>
      <c r="E59" s="16"/>
      <c r="F59" s="52"/>
      <c r="G59" s="52"/>
      <c r="H59" s="18">
        <f>H7+H37+H41+H55</f>
        <v>178250</v>
      </c>
      <c r="I59" s="14"/>
      <c r="J59" s="2"/>
    </row>
    <row r="60" spans="2:10" ht="12.75">
      <c r="B60" s="30"/>
      <c r="C60" s="31"/>
      <c r="D60" s="31"/>
      <c r="E60" s="31"/>
      <c r="F60" s="32"/>
      <c r="G60" s="32"/>
      <c r="H60" s="33"/>
      <c r="I60" s="34"/>
      <c r="J60" s="2"/>
    </row>
    <row r="61" spans="3:10" ht="13.5">
      <c r="C61" s="55" t="s">
        <v>75</v>
      </c>
      <c r="D61" s="55"/>
      <c r="E61" s="55"/>
      <c r="F61" s="55"/>
      <c r="G61" s="55"/>
      <c r="J61" s="29"/>
    </row>
    <row r="62" spans="3:10" ht="13.5">
      <c r="C62" s="6"/>
      <c r="D62" s="6"/>
      <c r="E62" s="6"/>
      <c r="F62" s="6"/>
      <c r="G62" s="6"/>
      <c r="J62" s="29"/>
    </row>
    <row r="63" spans="3:7" ht="13.5">
      <c r="C63" s="6"/>
      <c r="D63" s="7"/>
      <c r="E63" s="7"/>
      <c r="F63" s="7"/>
      <c r="G63" s="7"/>
    </row>
    <row r="64" spans="3:7" ht="13.5" hidden="1">
      <c r="C64" s="6"/>
      <c r="D64" s="7"/>
      <c r="E64" s="7"/>
      <c r="F64" s="7"/>
      <c r="G64" s="7"/>
    </row>
    <row r="65" spans="3:7" ht="13.5">
      <c r="C65" s="51" t="s">
        <v>34</v>
      </c>
      <c r="D65" s="51"/>
      <c r="E65" s="51"/>
      <c r="F65" s="51"/>
      <c r="G65" s="51"/>
    </row>
    <row r="66" spans="3:7" ht="13.5">
      <c r="C66" s="6"/>
      <c r="D66" s="7"/>
      <c r="E66" s="7"/>
      <c r="F66" s="7"/>
      <c r="G66" s="7"/>
    </row>
    <row r="67" spans="3:7" ht="13.5">
      <c r="C67" s="51" t="s">
        <v>76</v>
      </c>
      <c r="D67" s="51"/>
      <c r="E67" s="51"/>
      <c r="F67" s="51"/>
      <c r="G67" s="51"/>
    </row>
    <row r="68" ht="12.75">
      <c r="C68" s="3" t="s">
        <v>35</v>
      </c>
    </row>
  </sheetData>
  <sheetProtection/>
  <mergeCells count="114">
    <mergeCell ref="B36:I36"/>
    <mergeCell ref="C34:D34"/>
    <mergeCell ref="B40:I40"/>
    <mergeCell ref="F39:G39"/>
    <mergeCell ref="C37:D37"/>
    <mergeCell ref="F35:G35"/>
    <mergeCell ref="F38:G38"/>
    <mergeCell ref="F37:G37"/>
    <mergeCell ref="C35:D35"/>
    <mergeCell ref="F48:G48"/>
    <mergeCell ref="F43:G43"/>
    <mergeCell ref="C39:D39"/>
    <mergeCell ref="F49:G49"/>
    <mergeCell ref="C49:D49"/>
    <mergeCell ref="C48:D48"/>
    <mergeCell ref="F46:G46"/>
    <mergeCell ref="F23:G23"/>
    <mergeCell ref="C18:D18"/>
    <mergeCell ref="F22:G22"/>
    <mergeCell ref="C22:D22"/>
    <mergeCell ref="F20:G20"/>
    <mergeCell ref="C20:D20"/>
    <mergeCell ref="C11:D11"/>
    <mergeCell ref="C17:D17"/>
    <mergeCell ref="C27:D27"/>
    <mergeCell ref="C25:D25"/>
    <mergeCell ref="C23:D23"/>
    <mergeCell ref="C12:D12"/>
    <mergeCell ref="C13:D13"/>
    <mergeCell ref="C16:D16"/>
    <mergeCell ref="C24:D24"/>
    <mergeCell ref="F25:G25"/>
    <mergeCell ref="F29:G29"/>
    <mergeCell ref="F27:G27"/>
    <mergeCell ref="F28:G28"/>
    <mergeCell ref="F24:G24"/>
    <mergeCell ref="C28:D28"/>
    <mergeCell ref="C29:D29"/>
    <mergeCell ref="F26:G26"/>
    <mergeCell ref="C31:D31"/>
    <mergeCell ref="F30:G30"/>
    <mergeCell ref="F34:G34"/>
    <mergeCell ref="C32:D32"/>
    <mergeCell ref="C26:D26"/>
    <mergeCell ref="C30:D30"/>
    <mergeCell ref="F33:G33"/>
    <mergeCell ref="C33:D33"/>
    <mergeCell ref="F31:G31"/>
    <mergeCell ref="F15:G15"/>
    <mergeCell ref="C15:D15"/>
    <mergeCell ref="C14:D14"/>
    <mergeCell ref="F18:G18"/>
    <mergeCell ref="F17:G17"/>
    <mergeCell ref="F14:G14"/>
    <mergeCell ref="F16:G16"/>
    <mergeCell ref="C42:D42"/>
    <mergeCell ref="C19:D19"/>
    <mergeCell ref="F42:G42"/>
    <mergeCell ref="C41:D41"/>
    <mergeCell ref="F41:G41"/>
    <mergeCell ref="C21:D21"/>
    <mergeCell ref="F21:G21"/>
    <mergeCell ref="F19:G19"/>
    <mergeCell ref="F32:G32"/>
    <mergeCell ref="C38:D38"/>
    <mergeCell ref="C7:D7"/>
    <mergeCell ref="B6:I6"/>
    <mergeCell ref="F7:G7"/>
    <mergeCell ref="C5:D5"/>
    <mergeCell ref="F5:G5"/>
    <mergeCell ref="B1:I1"/>
    <mergeCell ref="B2:I2"/>
    <mergeCell ref="B3:I3"/>
    <mergeCell ref="C4:D4"/>
    <mergeCell ref="F4:G4"/>
    <mergeCell ref="C8:D8"/>
    <mergeCell ref="C58:D58"/>
    <mergeCell ref="F45:G45"/>
    <mergeCell ref="C43:D43"/>
    <mergeCell ref="C51:D51"/>
    <mergeCell ref="C53:D53"/>
    <mergeCell ref="F51:G51"/>
    <mergeCell ref="C10:D10"/>
    <mergeCell ref="F8:G8"/>
    <mergeCell ref="F10:G10"/>
    <mergeCell ref="F13:G13"/>
    <mergeCell ref="C9:D9"/>
    <mergeCell ref="F11:G11"/>
    <mergeCell ref="F12:G12"/>
    <mergeCell ref="F9:G9"/>
    <mergeCell ref="F50:G50"/>
    <mergeCell ref="C50:D50"/>
    <mergeCell ref="F56:G56"/>
    <mergeCell ref="C56:D56"/>
    <mergeCell ref="F55:G55"/>
    <mergeCell ref="C55:D55"/>
    <mergeCell ref="C44:D44"/>
    <mergeCell ref="F44:G44"/>
    <mergeCell ref="C45:D45"/>
    <mergeCell ref="B54:I54"/>
    <mergeCell ref="C52:D52"/>
    <mergeCell ref="C47:D47"/>
    <mergeCell ref="F47:G47"/>
    <mergeCell ref="C46:D46"/>
    <mergeCell ref="F52:G52"/>
    <mergeCell ref="F53:G53"/>
    <mergeCell ref="C67:G67"/>
    <mergeCell ref="F59:G59"/>
    <mergeCell ref="C57:D57"/>
    <mergeCell ref="C65:G65"/>
    <mergeCell ref="F58:G58"/>
    <mergeCell ref="C61:G61"/>
    <mergeCell ref="C59:D59"/>
    <mergeCell ref="F57:G57"/>
  </mergeCells>
  <printOptions/>
  <pageMargins left="0.1968503937007874" right="0.2362204724409449" top="0.2" bottom="0.1968503937007874" header="0.1968503937007874" footer="0.1968503937007874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Ulvis</cp:lastModifiedBy>
  <cp:lastPrinted>2016-07-04T05:52:14Z</cp:lastPrinted>
  <dcterms:created xsi:type="dcterms:W3CDTF">1996-10-08T23:32:33Z</dcterms:created>
  <dcterms:modified xsi:type="dcterms:W3CDTF">2016-07-06T12:52:48Z</dcterms:modified>
  <cp:category/>
  <cp:version/>
  <cp:contentType/>
  <cp:contentStatus/>
</cp:coreProperties>
</file>